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W8" i="4" s="1"/>
  <c r="K6" i="5"/>
  <c r="J6" i="5"/>
  <c r="I8" i="4" s="1"/>
  <c r="I6" i="5"/>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BB8" i="4"/>
  <c r="AT8" i="4"/>
  <c r="AL8" i="4"/>
  <c r="P8" i="4"/>
  <c r="B8" i="4"/>
  <c r="B10" i="5" l="1"/>
  <c r="F10" i="5"/>
  <c r="C10" i="5"/>
  <c r="D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<sst xmlns="http://schemas.openxmlformats.org/spreadsheetml/2006/main" count="245" uniqueCount="125">
  <si>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</si>
  <si>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</si>
  <si>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</si>
  <si>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</si>
  <si>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</si>
  <si>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</si>
  <si>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</si>
  <si>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</si>
  <si>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</si>
  <si>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</si>
  <si>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</si>
  <si>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</si>
  <si>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</si>
  <si>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</si>
  <si>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</si>
  <si>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</si>
  <si>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</si>
  <si>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</si>
  <si>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</si>
  <si>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</si>
  <si>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</si>
  <si>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</si>
  <si>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</si>
  <si>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</si>
  <si>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</si>
  <si>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</si>
  <si>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</si>
  <si>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</si>
  <si>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</si>
  <si>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</si>
  <si>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</si>
  <si>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</si>
  <si>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</si>
  <si>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</si>
  <si>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</si>
  <si>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</si>
  <si>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</si>
  <si>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</si>
  <si>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</si>
  <si>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</si>
  <si>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</si>
  <si>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</si>
  <si>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</si>
  <si>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</si>
  <si>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</si>
  <si>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</si>
  <si>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</si>
  <si>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</si>
  <si>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</si>
  <si>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</si>
  <si>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</si>
  <si>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</si>
  <si>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</si>
  <si>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</si>
  <si>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</si>
  <si>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</si>
  <si>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</si>
  <si>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</si>
  <si>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</si>
  <si>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</si>
  <si>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</si>
  <si>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</si>
  <si>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</si>
  <si>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</si>
  <si>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</si>
  <si>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</si>
  <si>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</si>
  <si>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</si>
  <si>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</si>
  <si>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</si>
  <si>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</si>
  <si>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</si>
  <si>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</si>
  <si>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</si>
  <si>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</si>
  <si>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</si>
  <si>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</si>
  <si>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</si>
  <si>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</si>
  <si>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</si>
  <si>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</si>
  <si>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</si>
  <si>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</si>
  <si>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</si>
  <si>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</si>
  <si>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</si>
  <si>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</si>
  <si>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</si>
  <si>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</si>
  <si>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</si>
  <si>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</si>
  <si>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</si>
  <si>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</si>
  <si>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</si>
  <si>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</si>
  <si>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</si>
  <si>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</si>
  <si>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</si>
  <si>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</si>
  <si>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</si>
  <si>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</si>
  <si>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</si>
  <si>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</si>
  <si>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</si>
  <si>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</si>
  <si>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</si>
  <si>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</si>
  <si>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</si>
  <si>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</si>
  <si>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</si>
  <si>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</si>
  <si>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</si>
  <si>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</si>
  <si>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</si>
  <si>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</si>
  <si>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</si>
  <si>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</si>
  <si>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</si>
  <si>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</si>
  <si>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</si>
  <si>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</si>
  <si>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</si>
  <si>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これまで、管渠破損の際には細かな補修で対応してきていたが、公共下水道事業同様、昭和後半に整備した管渠が間もなく耐用年数を迎えるため、計画的な更新事業の検討が必要である。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</si>
  <si>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　下水道使用料の減は避けられない状況の中、１０年後には到来する管渠の耐用年数経過に伴う更新事業への多額の投資が必要となることが予想される。
　過度な投資とならないよう、十分に検討するとともに、維持管理経費の削減に努めることが必要であるが、下水道使用料の改定による財源確保も避けられない課題である。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rPh sb="126" eb="128">
      <t>カイテイ</t>
    </rPh>
    <phoneticPr fontId="4"/>
  </si>
  <si>
    <t>◎収益的収支比率
　主に資本費平準化債の減に伴う繰入金の増により総収益が前年比でプラスとなった。また、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汚水処理原価が類似団体より低いため、結果として経費回収率が類似団体より高くなっている。
　汚水処理原価を構成する費用のうち、起債元利償還額は逓減を見込むため、増減要素の大きな光熱水費等の維持管理経費の削減に努めることで、経費回収率の改善を図ることができる。
◎水洗化率
　下水道未接続世帯の多くは高齢者単独世帯であり、また下水道本管整備は終了しているため、今後の大幅な新規利用者数の増は見込めない。
　また、近年の節水傾向による有収水量の減及び今後の人口減に伴う料金収入の減は避けられない状況にある。</t>
    <rPh sb="410" eb="413">
      <t>ゲスイドウ</t>
    </rPh>
    <rPh sb="413" eb="416">
      <t>ミセツゾク</t>
    </rPh>
    <rPh sb="416" eb="418">
      <t>セタイ</t>
    </rPh>
    <rPh sb="419" eb="420">
      <t>オオ</t>
    </rPh>
    <rPh sb="422" eb="425">
      <t>コウレイシャ</t>
    </rPh>
    <rPh sb="425" eb="427">
      <t>タンドク</t>
    </rPh>
    <rPh sb="427" eb="429">
      <t>セタイ</t>
    </rPh>
    <rPh sb="478" eb="480">
      <t>キンネン</t>
    </rPh>
    <rPh sb="481" eb="483">
      <t>セッスイ</t>
    </rPh>
    <rPh sb="483" eb="485">
      <t>ケイコウ</t>
    </rPh>
    <rPh sb="488" eb="490">
      <t>ユウシュウ</t>
    </rPh>
    <rPh sb="490" eb="492">
      <t>スイリョウ</t>
    </rPh>
    <rPh sb="493" eb="494">
      <t>ゲン</t>
    </rPh>
    <rPh sb="494" eb="495">
      <t>オヨ</t>
    </rPh>
    <rPh sb="496" eb="498">
      <t>コンゴ</t>
    </rPh>
    <rPh sb="503" eb="504">
      <t>トモナ</t>
    </rPh>
    <rPh sb="505" eb="507">
      <t>リョウキン</t>
    </rPh>
    <rPh sb="507" eb="509">
      <t>シュウニュウ</t>
    </rPh>
    <rPh sb="510" eb="511">
      <t>ゲン</t>
    </rPh>
    <rPh sb="512" eb="513">
      <t>サ</t>
    </rPh>
    <rPh sb="518" eb="52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</si>
</sst>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093696"/>
        <c:axId val="960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96093696"/>
        <c:axId val="96095616"/>
      </c:lineChart>
      <c:dateAx>
        <c:axId val="96093696"/>
        <c:scaling>
          <c:orientation val="minMax"/>
        </c:scaling>
        <c:delete val="1"/>
        <c:axPos val="b"/>
        <c:numFmt formatCode="ge" sourceLinked="1"/>
        <c:majorTickMark val="none"/>
        <c:minorTickMark val="none"/>
        <c:tickLblPos val="none"/>
        <c:crossAx val="96095616"/>
        <c:crosses val="autoZero"/>
        <c:auto val="1"/>
        <c:lblOffset val="100"/>
        <c:baseTimeUnit val="years"/>
      </c:dateAx>
      <c:valAx>
        <c:axId val="960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047296"/>
        <c:axId val="990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99047296"/>
        <c:axId val="99065856"/>
      </c:lineChart>
      <c:dateAx>
        <c:axId val="99047296"/>
        <c:scaling>
          <c:orientation val="minMax"/>
        </c:scaling>
        <c:delete val="1"/>
        <c:axPos val="b"/>
        <c:numFmt formatCode="ge" sourceLinked="1"/>
        <c:majorTickMark val="none"/>
        <c:minorTickMark val="none"/>
        <c:tickLblPos val="none"/>
        <c:crossAx val="99065856"/>
        <c:crosses val="autoZero"/>
        <c:auto val="1"/>
        <c:lblOffset val="100"/>
        <c:baseTimeUnit val="years"/>
      </c:dateAx>
      <c:valAx>
        <c:axId val="990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82.12</c:v>
                </c:pt>
                <c:pt idx="1">
                  <c:v>80.88</c:v>
                </c:pt>
                <c:pt idx="2">
                  <c:v>79.94</c:v>
                </c:pt>
                <c:pt idx="3">
                  <c:v>76.81</c:v>
                </c:pt>
                <c:pt idx="4">
                  <c:v>76.709999999999994</c:v>
                </c:pt>
              </c:numCache>
            </c:numRef>
          </c:val>
        </c:ser>
        <c:dLbls>
          <c:showLegendKey val="0"/>
          <c:showVal val="0"/>
          <c:showCatName val="0"/>
          <c:showSerName val="0"/>
          <c:showPercent val="0"/>
          <c:showBubbleSize val="0"/>
        </c:dLbls>
        <c:gapWidth val="150"/>
        <c:axId val="103241216"/>
        <c:axId val="1032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03241216"/>
        <c:axId val="103243136"/>
      </c:lineChart>
      <c:dateAx>
        <c:axId val="103241216"/>
        <c:scaling>
          <c:orientation val="minMax"/>
        </c:scaling>
        <c:delete val="1"/>
        <c:axPos val="b"/>
        <c:numFmt formatCode="ge" sourceLinked="1"/>
        <c:majorTickMark val="none"/>
        <c:minorTickMark val="none"/>
        <c:tickLblPos val="none"/>
        <c:crossAx val="103243136"/>
        <c:crosses val="autoZero"/>
        <c:auto val="1"/>
        <c:lblOffset val="100"/>
        <c:baseTimeUnit val="years"/>
      </c:dateAx>
      <c:valAx>
        <c:axId val="1032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68.53</c:v>
                </c:pt>
                <c:pt idx="1">
                  <c:v>69.41</c:v>
                </c:pt>
                <c:pt idx="2">
                  <c:v>69.14</c:v>
                </c:pt>
                <c:pt idx="3">
                  <c:v>70.7</c:v>
                </c:pt>
                <c:pt idx="4">
                  <c:v>74.150000000000006</c:v>
                </c:pt>
              </c:numCache>
            </c:numRef>
          </c:val>
        </c:ser>
        <c:dLbls>
          <c:showLegendKey val="0"/>
          <c:showVal val="0"/>
          <c:showCatName val="0"/>
          <c:showSerName val="0"/>
          <c:showPercent val="0"/>
          <c:showBubbleSize val="0"/>
        </c:dLbls>
        <c:gapWidth val="150"/>
        <c:axId val="96408704"/>
        <c:axId val="964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08704"/>
        <c:axId val="96410624"/>
      </c:lineChart>
      <c:dateAx>
        <c:axId val="96408704"/>
        <c:scaling>
          <c:orientation val="minMax"/>
        </c:scaling>
        <c:delete val="1"/>
        <c:axPos val="b"/>
        <c:numFmt formatCode="ge" sourceLinked="1"/>
        <c:majorTickMark val="none"/>
        <c:minorTickMark val="none"/>
        <c:tickLblPos val="none"/>
        <c:crossAx val="96410624"/>
        <c:crosses val="autoZero"/>
        <c:auto val="1"/>
        <c:lblOffset val="100"/>
        <c:baseTimeUnit val="years"/>
      </c:dateAx>
      <c:valAx>
        <c:axId val="964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445184"/>
        <c:axId val="964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45184"/>
        <c:axId val="96447104"/>
      </c:lineChart>
      <c:dateAx>
        <c:axId val="96445184"/>
        <c:scaling>
          <c:orientation val="minMax"/>
        </c:scaling>
        <c:delete val="1"/>
        <c:axPos val="b"/>
        <c:numFmt formatCode="ge" sourceLinked="1"/>
        <c:majorTickMark val="none"/>
        <c:minorTickMark val="none"/>
        <c:tickLblPos val="none"/>
        <c:crossAx val="96447104"/>
        <c:crosses val="autoZero"/>
        <c:auto val="1"/>
        <c:lblOffset val="100"/>
        <c:baseTimeUnit val="years"/>
      </c:dateAx>
      <c:valAx>
        <c:axId val="96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75424"/>
        <c:axId val="987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75424"/>
        <c:axId val="98777344"/>
      </c:lineChart>
      <c:dateAx>
        <c:axId val="98775424"/>
        <c:scaling>
          <c:orientation val="minMax"/>
        </c:scaling>
        <c:delete val="1"/>
        <c:axPos val="b"/>
        <c:numFmt formatCode="ge" sourceLinked="1"/>
        <c:majorTickMark val="none"/>
        <c:minorTickMark val="none"/>
        <c:tickLblPos val="none"/>
        <c:crossAx val="98777344"/>
        <c:crosses val="autoZero"/>
        <c:auto val="1"/>
        <c:lblOffset val="100"/>
        <c:baseTimeUnit val="years"/>
      </c:dateAx>
      <c:valAx>
        <c:axId val="987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17920"/>
        <c:axId val="9882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17920"/>
        <c:axId val="98824192"/>
      </c:lineChart>
      <c:dateAx>
        <c:axId val="98817920"/>
        <c:scaling>
          <c:orientation val="minMax"/>
        </c:scaling>
        <c:delete val="1"/>
        <c:axPos val="b"/>
        <c:numFmt formatCode="ge" sourceLinked="1"/>
        <c:majorTickMark val="none"/>
        <c:minorTickMark val="none"/>
        <c:tickLblPos val="none"/>
        <c:crossAx val="98824192"/>
        <c:crosses val="autoZero"/>
        <c:auto val="1"/>
        <c:lblOffset val="100"/>
        <c:baseTimeUnit val="years"/>
      </c:dateAx>
      <c:valAx>
        <c:axId val="9882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850688"/>
        <c:axId val="988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850688"/>
        <c:axId val="98856960"/>
      </c:lineChart>
      <c:dateAx>
        <c:axId val="98850688"/>
        <c:scaling>
          <c:orientation val="minMax"/>
        </c:scaling>
        <c:delete val="1"/>
        <c:axPos val="b"/>
        <c:numFmt formatCode="ge" sourceLinked="1"/>
        <c:majorTickMark val="none"/>
        <c:minorTickMark val="none"/>
        <c:tickLblPos val="none"/>
        <c:crossAx val="98856960"/>
        <c:crosses val="autoZero"/>
        <c:auto val="1"/>
        <c:lblOffset val="100"/>
        <c:baseTimeUnit val="years"/>
      </c:dateAx>
      <c:valAx>
        <c:axId val="988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998.38</c:v>
                </c:pt>
                <c:pt idx="1">
                  <c:v>1022.29</c:v>
                </c:pt>
                <c:pt idx="2">
                  <c:v>1025.45</c:v>
                </c:pt>
                <c:pt idx="3">
                  <c:v>942.64</c:v>
                </c:pt>
                <c:pt idx="4">
                  <c:v>816.1</c:v>
                </c:pt>
              </c:numCache>
            </c:numRef>
          </c:val>
        </c:ser>
        <c:dLbls>
          <c:showLegendKey val="0"/>
          <c:showVal val="0"/>
          <c:showCatName val="0"/>
          <c:showSerName val="0"/>
          <c:showPercent val="0"/>
          <c:showBubbleSize val="0"/>
        </c:dLbls>
        <c:gapWidth val="150"/>
        <c:axId val="98891264"/>
        <c:axId val="988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98891264"/>
        <c:axId val="98893184"/>
      </c:lineChart>
      <c:dateAx>
        <c:axId val="98891264"/>
        <c:scaling>
          <c:orientation val="minMax"/>
        </c:scaling>
        <c:delete val="1"/>
        <c:axPos val="b"/>
        <c:numFmt formatCode="ge" sourceLinked="1"/>
        <c:majorTickMark val="none"/>
        <c:minorTickMark val="none"/>
        <c:tickLblPos val="none"/>
        <c:crossAx val="98893184"/>
        <c:crosses val="autoZero"/>
        <c:auto val="1"/>
        <c:lblOffset val="100"/>
        <c:baseTimeUnit val="years"/>
      </c:dateAx>
      <c:valAx>
        <c:axId val="988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91.54</c:v>
                </c:pt>
                <c:pt idx="1">
                  <c:v>91.02</c:v>
                </c:pt>
                <c:pt idx="2">
                  <c:v>91.72</c:v>
                </c:pt>
                <c:pt idx="3">
                  <c:v>92.05</c:v>
                </c:pt>
                <c:pt idx="4">
                  <c:v>91.43</c:v>
                </c:pt>
              </c:numCache>
            </c:numRef>
          </c:val>
        </c:ser>
        <c:dLbls>
          <c:showLegendKey val="0"/>
          <c:showVal val="0"/>
          <c:showCatName val="0"/>
          <c:showSerName val="0"/>
          <c:showPercent val="0"/>
          <c:showBubbleSize val="0"/>
        </c:dLbls>
        <c:gapWidth val="150"/>
        <c:axId val="98989184"/>
        <c:axId val="98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98989184"/>
        <c:axId val="98991104"/>
      </c:lineChart>
      <c:dateAx>
        <c:axId val="98989184"/>
        <c:scaling>
          <c:orientation val="minMax"/>
        </c:scaling>
        <c:delete val="1"/>
        <c:axPos val="b"/>
        <c:numFmt formatCode="ge" sourceLinked="1"/>
        <c:majorTickMark val="none"/>
        <c:minorTickMark val="none"/>
        <c:tickLblPos val="none"/>
        <c:crossAx val="98991104"/>
        <c:crosses val="autoZero"/>
        <c:auto val="1"/>
        <c:lblOffset val="100"/>
        <c:baseTimeUnit val="years"/>
      </c:dateAx>
      <c:valAx>
        <c:axId val="989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215.21</c:v>
                </c:pt>
                <c:pt idx="1">
                  <c:v>217.85</c:v>
                </c:pt>
                <c:pt idx="2">
                  <c:v>220.85</c:v>
                </c:pt>
                <c:pt idx="3">
                  <c:v>219.07</c:v>
                </c:pt>
                <c:pt idx="4">
                  <c:v>217.81</c:v>
                </c:pt>
              </c:numCache>
            </c:numRef>
          </c:val>
        </c:ser>
        <c:dLbls>
          <c:showLegendKey val="0"/>
          <c:showVal val="0"/>
          <c:showCatName val="0"/>
          <c:showSerName val="0"/>
          <c:showPercent val="0"/>
          <c:showBubbleSize val="0"/>
        </c:dLbls>
        <c:gapWidth val="150"/>
        <c:axId val="99029376"/>
        <c:axId val="990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99029376"/>
        <c:axId val="99031296"/>
      </c:lineChart>
      <c:dateAx>
        <c:axId val="99029376"/>
        <c:scaling>
          <c:orientation val="minMax"/>
        </c:scaling>
        <c:delete val="1"/>
        <c:axPos val="b"/>
        <c:numFmt formatCode="ge" sourceLinked="1"/>
        <c:majorTickMark val="none"/>
        <c:minorTickMark val="none"/>
        <c:tickLblPos val="none"/>
        <c:crossAx val="99031296"/>
        <c:crosses val="autoZero"/>
        <c:auto val="1"/>
        <c:lblOffset val="100"/>
        <c:baseTimeUnit val="years"/>
      </c:dateAx>
      <c:valAx>
        <c:axId val="990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0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倉吉市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9">
        <f>データ!S6</f>
        <v>48340</v>
      </c>
      <c r="AM8" s="69"/>
      <c r="AN8" s="69"/>
      <c r="AO8" s="69"/>
      <c r="AP8" s="69"/>
      <c r="AQ8" s="69"/>
      <c r="AR8" s="69"/>
      <c r="AS8" s="69"/>
      <c r="AT8" s="68">
        <f>データ!T6</f>
        <v>272.06</v>
      </c>
      <c r="AU8" s="68"/>
      <c r="AV8" s="68"/>
      <c r="AW8" s="68"/>
      <c r="AX8" s="68"/>
      <c r="AY8" s="68"/>
      <c r="AZ8" s="68"/>
      <c r="BA8" s="68"/>
      <c r="BB8" s="68">
        <f>データ!U6</f>
        <v>177.68</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4.3</v>
      </c>
      <c r="Q10" s="68"/>
      <c r="R10" s="68"/>
      <c r="S10" s="68"/>
      <c r="T10" s="68"/>
      <c r="U10" s="68"/>
      <c r="V10" s="68"/>
      <c r="W10" s="68">
        <f>データ!Q6</f>
        <v>98.06</v>
      </c>
      <c r="X10" s="68"/>
      <c r="Y10" s="68"/>
      <c r="Z10" s="68"/>
      <c r="AA10" s="68"/>
      <c r="AB10" s="68"/>
      <c r="AC10" s="68"/>
      <c r="AD10" s="69">
        <f>データ!R6</f>
        <v>3164</v>
      </c>
      <c r="AE10" s="69"/>
      <c r="AF10" s="69"/>
      <c r="AG10" s="69"/>
      <c r="AH10" s="69"/>
      <c r="AI10" s="69"/>
      <c r="AJ10" s="69"/>
      <c r="AK10" s="2"/>
      <c r="AL10" s="69">
        <f>データ!V6</f>
        <v>2065</v>
      </c>
      <c r="AM10" s="69"/>
      <c r="AN10" s="69"/>
      <c r="AO10" s="69"/>
      <c r="AP10" s="69"/>
      <c r="AQ10" s="69"/>
      <c r="AR10" s="69"/>
      <c r="AS10" s="69"/>
      <c r="AT10" s="68">
        <f>データ!W6</f>
        <v>1.05</v>
      </c>
      <c r="AU10" s="68"/>
      <c r="AV10" s="68"/>
      <c r="AW10" s="68"/>
      <c r="AX10" s="68"/>
      <c r="AY10" s="68"/>
      <c r="AZ10" s="68"/>
      <c r="BA10" s="68"/>
      <c r="BB10" s="68">
        <f>データ!X6</f>
        <v>1966.67</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312037</v>
      </c>
      <c r="D6" s="33">
        <f t="shared" si="3"/>
        <v>47</v>
      </c>
      <c r="E6" s="33">
        <f t="shared" si="3"/>
        <v>17</v>
      </c>
      <c r="F6" s="33">
        <f t="shared" si="3"/>
        <v>4</v>
      </c>
      <c r="G6" s="33">
        <f t="shared" si="3"/>
        <v>0</v>
      </c>
      <c r="H6" s="33" t="str">
        <f t="shared" si="3"/>
        <v>鳥取県　倉吉市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4.3</v>
      </c>
      <c r="Q6" s="34">
        <f t="shared" si="3"/>
        <v>98.06</v>
      </c>
      <c r="R6" s="34">
        <f t="shared" si="3"/>
        <v>3164</v>
      </c>
      <c r="S6" s="34">
        <f t="shared" si="3"/>
        <v>48340</v>
      </c>
      <c r="T6" s="34">
        <f t="shared" si="3"/>
        <v>272.06</v>
      </c>
      <c r="U6" s="34">
        <f t="shared" si="3"/>
        <v>177.68</v>
      </c>
      <c r="V6" s="34">
        <f t="shared" si="3"/>
        <v>2065</v>
      </c>
      <c r="W6" s="34">
        <f t="shared" si="3"/>
        <v>1.05</v>
      </c>
      <c r="X6" s="34">
        <f t="shared" si="3"/>
        <v>1966.67</v>
      </c>
      <c r="Y6" s="35">
        <f>IF(Y7="",NA(),Y7)</f>
        <v>68.53</v>
      </c>
      <c r="Z6" s="35">
        <f t="shared" ref="Z6:AH6" si="4">IF(Z7="",NA(),Z7)</f>
        <v>69.41</v>
      </c>
      <c r="AA6" s="35">
        <f t="shared" si="4"/>
        <v>69.14</v>
      </c>
      <c r="AB6" s="35">
        <f t="shared" si="4"/>
        <v>70.7</v>
      </c>
      <c r="AC6" s="35">
        <f t="shared" si="4"/>
        <v>74.150000000000006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998.38</v>
      </c>
      <c r="BG6" s="35">
        <f t="shared" ref="BG6:BO6" si="7">IF(BG7="",NA(),BG7)</f>
        <v>1022.29</v>
      </c>
      <c r="BH6" s="35">
        <f t="shared" si="7"/>
        <v>1025.45</v>
      </c>
      <c r="BI6" s="35">
        <f t="shared" si="7"/>
        <v>942.64</v>
      </c>
      <c r="BJ6" s="35">
        <f t="shared" si="7"/>
        <v>816.1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91.54</v>
      </c>
      <c r="BR6" s="35">
        <f t="shared" ref="BR6:BZ6" si="8">IF(BR7="",NA(),BR7)</f>
        <v>91.02</v>
      </c>
      <c r="BS6" s="35">
        <f t="shared" si="8"/>
        <v>91.72</v>
      </c>
      <c r="BT6" s="35">
        <f t="shared" si="8"/>
        <v>92.05</v>
      </c>
      <c r="BU6" s="35">
        <f t="shared" si="8"/>
        <v>91.43</v>
      </c>
      <c r="BV6" s="35">
        <f t="shared" si="8"/>
        <v>62.83</v>
      </c>
      <c r="BW6" s="35">
        <f t="shared" si="8"/>
        <v>64.63</v>
      </c>
      <c r="BX6" s="35">
        <f t="shared" si="8"/>
        <v>66.56</v>
      </c>
      <c r="BY6" s="35">
        <f t="shared" si="8"/>
        <v>66.22</v>
      </c>
      <c r="BZ6" s="35">
        <f t="shared" si="8"/>
        <v>69.87</v>
      </c>
      <c r="CA6" s="34" t="str">
        <f>IF(CA7="","",IF(CA7="-","【-】","【"&amp;SUBSTITUTE(TEXT(CA7,"#,##0.00"),"-","△")&amp;"】"))</f>
        <v>【69.80】</v>
      </c>
      <c r="CB6" s="35">
        <f>IF(CB7="",NA(),CB7)</f>
        <v>215.21</v>
      </c>
      <c r="CC6" s="35">
        <f t="shared" ref="CC6:CK6" si="9">IF(CC7="",NA(),CC7)</f>
        <v>217.85</v>
      </c>
      <c r="CD6" s="35">
        <f t="shared" si="9"/>
        <v>220.85</v>
      </c>
      <c r="CE6" s="35">
        <f t="shared" si="9"/>
        <v>219.07</v>
      </c>
      <c r="CF6" s="35">
        <f t="shared" si="9"/>
        <v>217.81</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82.12</v>
      </c>
      <c r="CY6" s="35">
        <f t="shared" ref="CY6:DG6" si="11">IF(CY7="",NA(),CY7)</f>
        <v>80.88</v>
      </c>
      <c r="CZ6" s="35">
        <f t="shared" si="11"/>
        <v>79.94</v>
      </c>
      <c r="DA6" s="35">
        <f t="shared" si="11"/>
        <v>76.81</v>
      </c>
      <c r="DB6" s="35">
        <f t="shared" si="11"/>
        <v>76.709999999999994</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312037</v>
      </c>
      <c r="D7" s="37">
        <v>47</v>
      </c>
      <c r="E7" s="37">
        <v>17</v>
      </c>
      <c r="F7" s="37">
        <v>4</v>
      </c>
      <c r="G7" s="37">
        <v>0</v>
      </c>
      <c r="H7" s="37" t="s">
        <v>109</v>
      </c>
      <c r="I7" s="37" t="s">
        <v>110</v>
      </c>
      <c r="J7" s="37" t="s">
        <v>111</v>
      </c>
      <c r="K7" s="37" t="s">
        <v>112</v>
      </c>
      <c r="L7" s="37" t="s">
        <v>113</v>
      </c>
      <c r="M7" s="37"/>
      <c r="N7" s="38" t="s">
        <v>114</v>
      </c>
      <c r="O7" s="38" t="s">
        <v>115</v>
      </c>
      <c r="P7" s="38">
        <v>4.3</v>
      </c>
      <c r="Q7" s="38">
        <v>98.06</v>
      </c>
      <c r="R7" s="38">
        <v>3164</v>
      </c>
      <c r="S7" s="38">
        <v>48340</v>
      </c>
      <c r="T7" s="38">
        <v>272.06</v>
      </c>
      <c r="U7" s="38">
        <v>177.68</v>
      </c>
      <c r="V7" s="38">
        <v>2065</v>
      </c>
      <c r="W7" s="38">
        <v>1.05</v>
      </c>
      <c r="X7" s="38">
        <v>1966.67</v>
      </c>
      <c r="Y7" s="38">
        <v>68.53</v>
      </c>
      <c r="Z7" s="38">
        <v>69.41</v>
      </c>
      <c r="AA7" s="38">
        <v>69.14</v>
      </c>
      <c r="AB7" s="38">
        <v>70.7</v>
      </c>
      <c r="AC7" s="38">
        <v>74.150000000000006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998.38</v>
      </c>
      <c r="BG7" s="38">
        <v>1022.29</v>
      </c>
      <c r="BH7" s="38">
        <v>1025.45</v>
      </c>
      <c r="BI7" s="38">
        <v>942.64</v>
      </c>
      <c r="BJ7" s="38">
        <v>816.1</v>
      </c>
      <c r="BK7" s="38">
        <v>1622.51</v>
      </c>
      <c r="BL7" s="38">
        <v>1569.13</v>
      </c>
      <c r="BM7" s="38">
        <v>1436</v>
      </c>
      <c r="BN7" s="38">
        <v>1434.89</v>
      </c>
      <c r="BO7" s="38">
        <v>1298.9100000000001</v>
      </c>
      <c r="BP7" s="38">
        <v>1348.09</v>
      </c>
      <c r="BQ7" s="38">
        <v>91.54</v>
      </c>
      <c r="BR7" s="38">
        <v>91.02</v>
      </c>
      <c r="BS7" s="38">
        <v>91.72</v>
      </c>
      <c r="BT7" s="38">
        <v>92.05</v>
      </c>
      <c r="BU7" s="38">
        <v>91.43</v>
      </c>
      <c r="BV7" s="38">
        <v>62.83</v>
      </c>
      <c r="BW7" s="38">
        <v>64.63</v>
      </c>
      <c r="BX7" s="38">
        <v>66.56</v>
      </c>
      <c r="BY7" s="38">
        <v>66.22</v>
      </c>
      <c r="BZ7" s="38">
        <v>69.87</v>
      </c>
      <c r="CA7" s="38">
        <v>69.8</v>
      </c>
      <c r="CB7" s="38">
        <v>215.21</v>
      </c>
      <c r="CC7" s="38">
        <v>217.85</v>
      </c>
      <c r="CD7" s="38">
        <v>220.85</v>
      </c>
      <c r="CE7" s="38">
        <v>219.07</v>
      </c>
      <c r="CF7" s="38">
        <v>217.81</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82.12</v>
      </c>
      <c r="CY7" s="38">
        <v>80.88</v>
      </c>
      <c r="CZ7" s="38">
        <v>79.94</v>
      </c>
      <c r="DA7" s="38">
        <v>76.81</v>
      </c>
      <c r="DB7" s="38">
        <v>76.709999999999994</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