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30\20190111_公営企業事業に係る「経営比較分析表」の作成について\02_回答\20190131_県送付分\"/>
    </mc:Choice>
  </mc:AlternateContent>
  <workbookProtection workbookAlgorithmName="SHA-512" workbookHashValue="Y6wkdx3ztp206nbc1rCzS+bn6U7GI7Sn+xJbSlnAgoWxgnPSE7w51JhGLVag7jLjgD0ij9Gr+JvZcNYueLbrHw==" workbookSaltValue="8tKeNkl72Q49PrlTTK9TGA==" workbookSpinCount="100000" lockStructure="1"/>
  <bookViews>
    <workbookView xWindow="0" yWindow="0" windowWidth="14370" windowHeight="1230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Z30" i="4" l="1"/>
  <c r="BK76" i="4"/>
  <c r="LH51" i="4"/>
  <c r="GQ51" i="4"/>
  <c r="LT76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HA76" i="4"/>
  <c r="AN51" i="4"/>
  <c r="FE30" i="4"/>
  <c r="JV30" i="4"/>
  <c r="AN30" i="4"/>
  <c r="AG76" i="4"/>
  <c r="JV51" i="4"/>
  <c r="FE51" i="4"/>
  <c r="R76" i="4"/>
  <c r="JC51" i="4"/>
  <c r="KA76" i="4"/>
  <c r="EL51" i="4"/>
  <c r="JC30" i="4"/>
  <c r="U51" i="4"/>
  <c r="EL30" i="4"/>
  <c r="GL76" i="4"/>
  <c r="U30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<sst xmlns="http://schemas.openxmlformats.org/spreadsheetml/2006/main" count="287" uniqueCount="148">
  <si>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</si>
  <si>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</si>
  <si>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</si>
  <si>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</si>
  <si>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</si>
  <si>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</si>
  <si>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</si>
  <si>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</si>
  <si>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</si>
  <si>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</si>
  <si>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</si>
  <si>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</si>
  <si>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</si>
  <si>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</si>
  <si>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</si>
  <si>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</si>
  <si>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</si>
  <si>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</si>
  <si>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</si>
  <si>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</si>
  <si>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</si>
  <si>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</si>
  <si>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</si>
  <si>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</si>
  <si>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</si>
  <si>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</si>
  <si>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</si>
  <si>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</si>
  <si>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</si>
  <si>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</si>
  <si>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</si>
  <si>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</si>
  <si>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</si>
  <si>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</si>
  <si>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</si>
  <si>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</si>
  <si>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</si>
  <si>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</si>
  <si>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</si>
  <si>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</si>
  <si>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</si>
  <si>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</si>
  <si>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</si>
  <si>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</si>
  <si>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</si>
  <si>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</si>
  <si>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</si>
  <si>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</si>
  <si>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</si>
  <si>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</si>
  <si>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</si>
  <si>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</si>
  <si>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</si>
  <si>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</si>
  <si>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</si>
  <si>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</si>
  <si>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</si>
  <si>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</si>
  <si>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</si>
  <si>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</si>
  <si>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</si>
  <si>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</si>
  <si>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</si>
  <si>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</si>
  <si>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</si>
  <si>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</si>
  <si>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</si>
  <si>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</si>
  <si>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</si>
  <si>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</si>
  <si>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</si>
  <si>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</si>
  <si>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</si>
  <si>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</si>
  <si>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</si>
  <si>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</si>
  <si>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</si>
  <si>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</si>
  <si>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</si>
  <si>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</si>
  <si>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</si>
  <si>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</si>
  <si>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</si>
  <si>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</si>
  <si>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</si>
  <si>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</si>
  <si>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</si>
  <si>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</si>
  <si>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</si>
  <si>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</si>
  <si>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</si>
  <si>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</si>
  <si>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</si>
  <si>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</si>
  <si>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</si>
  <si>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</si>
  <si>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</si>
  <si>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</si>
  <si>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</si>
  <si>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</si>
  <si>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</si>
  <si>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</si>
  <si>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</si>
  <si>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</si>
  <si>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</si>
  <si>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</si>
  <si>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</si>
  <si>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</si>
  <si>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</si>
  <si>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</si>
  <si>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</si>
  <si>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</si>
  <si>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</si>
  <si>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</si>
  <si>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</si>
  <si>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</si>
  <si>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</si>
  <si>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</si>
  <si>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</si>
  <si>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</si>
  <si>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</si>
  <si>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</si>
  <si>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</si>
  <si>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</si>
  <si>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</si>
  <si>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</si>
  <si>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鳥取県　倉吉市</t>
  </si>
  <si>
    <t>市営倉吉駅前駐車場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</si>
  <si>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</si>
  <si>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</si>
  <si>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</si>
  <si>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</si>
  <si>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</si>
  <si>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</si>
  <si>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</si>
  <si>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</si>
  <si>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</si>
  <si>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</si>
  <si>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</si>
  <si>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</si>
  <si>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</si>
  <si>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</si>
  <si>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</si>
  <si>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</si>
  <si>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平成22年度より施設の管理運営を指定管理者が行っている。</t>
    <phoneticPr fontId="5"/>
  </si>
  <si>
    <t>平成22年度より施設の管理運営を指定管理者が行っている。</t>
    <phoneticPr fontId="5"/>
  </si>
  <si>
    <t>類似施設と比較しても同程度の稼働率であることから、駐車場としての需要は大きい。</t>
    <phoneticPr fontId="5"/>
  </si>
  <si>
    <t>平成22年度より施設の管理運営を指定管理者が行っており、今後も指定管理を継続する予定である。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</si>
</sst>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8-48CC-A750-6A06429B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63984"/>
        <c:axId val="37448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48-48CC-A750-6A06429B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63984"/>
        <c:axId val="374488872"/>
      </c:lineChart>
      <c:dateAx>
        <c:axId val="18966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488872"/>
        <c:crosses val="autoZero"/>
        <c:auto val="1"/>
        <c:lblOffset val="100"/>
        <c:baseTimeUnit val="years"/>
      </c:dateAx>
      <c:valAx>
        <c:axId val="37448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9663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8-4C40-A965-098136C60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690784"/>
        <c:axId val="37461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28-4C40-A965-098136C60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90784"/>
        <c:axId val="374618304"/>
      </c:lineChart>
      <c:dateAx>
        <c:axId val="37469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618304"/>
        <c:crosses val="autoZero"/>
        <c:auto val="1"/>
        <c:lblOffset val="100"/>
        <c:baseTimeUnit val="years"/>
      </c:dateAx>
      <c:valAx>
        <c:axId val="37461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69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89-417B-98C6-E773E7E4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552840"/>
        <c:axId val="37455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89-417B-98C6-E773E7E4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52840"/>
        <c:axId val="374553224"/>
      </c:lineChart>
      <c:dateAx>
        <c:axId val="37455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553224"/>
        <c:crosses val="autoZero"/>
        <c:auto val="1"/>
        <c:lblOffset val="100"/>
        <c:baseTimeUnit val="years"/>
      </c:dateAx>
      <c:valAx>
        <c:axId val="37455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552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4-4AE9-8946-4E9242F5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560272"/>
        <c:axId val="3747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34-4AE9-8946-4E9242F5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60272"/>
        <c:axId val="374750336"/>
      </c:lineChart>
      <c:dateAx>
        <c:axId val="37456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750336"/>
        <c:crosses val="autoZero"/>
        <c:auto val="1"/>
        <c:lblOffset val="100"/>
        <c:baseTimeUnit val="years"/>
      </c:dateAx>
      <c:valAx>
        <c:axId val="3747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560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3-4A47-8A4F-56C5216C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136560"/>
        <c:axId val="37313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3-4A47-8A4F-56C5216C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36560"/>
        <c:axId val="373130312"/>
      </c:lineChart>
      <c:dateAx>
        <c:axId val="37513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0312"/>
        <c:crosses val="autoZero"/>
        <c:auto val="1"/>
        <c:lblOffset val="100"/>
        <c:baseTimeUnit val="years"/>
      </c:dateAx>
      <c:valAx>
        <c:axId val="37313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13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8B-45BF-889F-536BD398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1096"/>
        <c:axId val="37313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8B-45BF-889F-536BD398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1096"/>
        <c:axId val="373131488"/>
      </c:lineChart>
      <c:dateAx>
        <c:axId val="37313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1488"/>
        <c:crosses val="autoZero"/>
        <c:auto val="1"/>
        <c:lblOffset val="100"/>
        <c:baseTimeUnit val="years"/>
      </c:dateAx>
      <c:valAx>
        <c:axId val="37313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3131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239.1</c:v>
                </c:pt>
                <c:pt idx="1">
                  <c:v>239.1</c:v>
                </c:pt>
                <c:pt idx="2">
                  <c:v>239.1</c:v>
                </c:pt>
                <c:pt idx="3">
                  <c:v>239.1</c:v>
                </c:pt>
                <c:pt idx="4">
                  <c:v>239.1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C-4C3B-AB61-0CD3339E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2272"/>
        <c:axId val="37313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3C-4C3B-AB61-0CD3339E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2272"/>
        <c:axId val="373132664"/>
      </c:lineChart>
      <c:dateAx>
        <c:axId val="37313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2664"/>
        <c:crosses val="autoZero"/>
        <c:auto val="1"/>
        <c:lblOffset val="100"/>
        <c:baseTimeUnit val="years"/>
      </c:dateAx>
      <c:valAx>
        <c:axId val="37313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3132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4-4B55-8C36-945766EF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3448"/>
        <c:axId val="37313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F4-4B55-8C36-945766EF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3448"/>
        <c:axId val="373133840"/>
      </c:lineChart>
      <c:dateAx>
        <c:axId val="37313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3840"/>
        <c:crosses val="autoZero"/>
        <c:auto val="1"/>
        <c:lblOffset val="100"/>
        <c:baseTimeUnit val="years"/>
      </c:dateAx>
      <c:valAx>
        <c:axId val="37313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3133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29-4BC7-94F7-CD659758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78408"/>
        <c:axId val="37507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9-4BC7-94F7-CD659758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78408"/>
        <c:axId val="375078800"/>
      </c:lineChart>
      <c:dateAx>
        <c:axId val="37507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078800"/>
        <c:crosses val="autoZero"/>
        <c:auto val="1"/>
        <c:lblOffset val="100"/>
        <c:baseTimeUnit val="years"/>
      </c:dateAx>
      <c:valAx>
        <c:axId val="37507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5078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E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鳥取県倉吉市　市営倉吉駅前駐車場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3689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430.1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239.1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239.1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239.1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239.1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239.1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76.8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12195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lP1BG8++IPbk4GhLa5IbTlj+8PQVUrx2q8G2GehlkzPDUcOdiL8dQ02pHDqj+6Bal0e8pLsgjVGwXx/c5eXtg==" saltValue="k1k/p0IeDEXZB/GtYrG8L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100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112</v>
      </c>
      <c r="AV5" s="59" t="s">
        <v>109</v>
      </c>
      <c r="AW5" s="59" t="s">
        <v>99</v>
      </c>
      <c r="AX5" s="59" t="s">
        <v>100</v>
      </c>
      <c r="AY5" s="59" t="s">
        <v>111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112</v>
      </c>
      <c r="BG5" s="59" t="s">
        <v>113</v>
      </c>
      <c r="BH5" s="59" t="s">
        <v>110</v>
      </c>
      <c r="BI5" s="59" t="s">
        <v>114</v>
      </c>
      <c r="BJ5" s="59" t="s">
        <v>111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110</v>
      </c>
      <c r="BT5" s="59" t="s">
        <v>114</v>
      </c>
      <c r="BU5" s="59" t="s">
        <v>111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112</v>
      </c>
      <c r="CC5" s="59" t="s">
        <v>113</v>
      </c>
      <c r="CD5" s="59" t="s">
        <v>99</v>
      </c>
      <c r="CE5" s="59" t="s">
        <v>114</v>
      </c>
      <c r="CF5" s="59" t="s">
        <v>111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112</v>
      </c>
      <c r="CP5" s="59" t="s">
        <v>98</v>
      </c>
      <c r="CQ5" s="59" t="s">
        <v>115</v>
      </c>
      <c r="CR5" s="59" t="s">
        <v>100</v>
      </c>
      <c r="CS5" s="59" t="s">
        <v>116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112</v>
      </c>
      <c r="DA5" s="59" t="s">
        <v>117</v>
      </c>
      <c r="DB5" s="59" t="s">
        <v>110</v>
      </c>
      <c r="DC5" s="59" t="s">
        <v>118</v>
      </c>
      <c r="DD5" s="59" t="s">
        <v>111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119</v>
      </c>
      <c r="DL5" s="59" t="s">
        <v>98</v>
      </c>
      <c r="DM5" s="59" t="s">
        <v>110</v>
      </c>
      <c r="DN5" s="59" t="s">
        <v>100</v>
      </c>
      <c r="DO5" s="59" t="s">
        <v>111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312037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鳥取県倉吉市</v>
      </c>
      <c r="I6" s="60" t="str">
        <f t="shared" si="1"/>
        <v>市営倉吉駅前駐車場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駅</v>
      </c>
      <c r="T6" s="62" t="str">
        <f t="shared" si="1"/>
        <v>無</v>
      </c>
      <c r="U6" s="63">
        <f t="shared" si="1"/>
        <v>3689</v>
      </c>
      <c r="V6" s="63">
        <f t="shared" si="1"/>
        <v>110</v>
      </c>
      <c r="W6" s="63">
        <f t="shared" si="1"/>
        <v>100</v>
      </c>
      <c r="X6" s="62" t="str">
        <f t="shared" si="1"/>
        <v>利用料金制</v>
      </c>
      <c r="Y6" s="64">
        <f>IF(Y8="-",NA(),Y8)</f>
        <v>0</v>
      </c>
      <c r="Z6" s="64">
        <f t="shared" ref="Z6:AH6" si="2">IF(Z8="-",NA(),Z8)</f>
        <v>0</v>
      </c>
      <c r="AA6" s="64">
        <f t="shared" si="2"/>
        <v>0</v>
      </c>
      <c r="AB6" s="64">
        <f t="shared" si="2"/>
        <v>0</v>
      </c>
      <c r="AC6" s="64">
        <f t="shared" si="2"/>
        <v>430.1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0</v>
      </c>
      <c r="BG6" s="64">
        <f t="shared" ref="BG6:BO6" si="5">IF(BG8="-",NA(),BG8)</f>
        <v>0</v>
      </c>
      <c r="BH6" s="64">
        <f t="shared" si="5"/>
        <v>0</v>
      </c>
      <c r="BI6" s="64">
        <f t="shared" si="5"/>
        <v>0</v>
      </c>
      <c r="BJ6" s="64">
        <f t="shared" si="5"/>
        <v>76.8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0</v>
      </c>
      <c r="BR6" s="65">
        <f t="shared" ref="BR6:BZ6" si="6">IF(BR8="-",NA(),BR8)</f>
        <v>0</v>
      </c>
      <c r="BS6" s="65">
        <f t="shared" si="6"/>
        <v>0</v>
      </c>
      <c r="BT6" s="65">
        <f t="shared" si="6"/>
        <v>0</v>
      </c>
      <c r="BU6" s="65">
        <f t="shared" si="6"/>
        <v>12195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239.1</v>
      </c>
      <c r="DL6" s="64">
        <f t="shared" ref="DL6:DT6" si="9">IF(DL8="-",NA(),DL8)</f>
        <v>239.1</v>
      </c>
      <c r="DM6" s="64">
        <f t="shared" si="9"/>
        <v>239.1</v>
      </c>
      <c r="DN6" s="64">
        <f t="shared" si="9"/>
        <v>239.1</v>
      </c>
      <c r="DO6" s="64">
        <f t="shared" si="9"/>
        <v>239.1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123</v>
      </c>
      <c r="B7" s="60">
        <f t="shared" ref="B7:X7" si="10">B8</f>
        <v>2017</v>
      </c>
      <c r="C7" s="60">
        <f t="shared" si="10"/>
        <v>312037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鳥取県　倉吉市</v>
      </c>
      <c r="I7" s="60" t="str">
        <f t="shared" si="10"/>
        <v>市営倉吉駅前駐車場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駅</v>
      </c>
      <c r="T7" s="62" t="str">
        <f t="shared" si="10"/>
        <v>無</v>
      </c>
      <c r="U7" s="63">
        <f t="shared" si="10"/>
        <v>3689</v>
      </c>
      <c r="V7" s="63">
        <f t="shared" si="10"/>
        <v>110</v>
      </c>
      <c r="W7" s="63">
        <f t="shared" si="10"/>
        <v>100</v>
      </c>
      <c r="X7" s="62" t="str">
        <f t="shared" si="10"/>
        <v>利用料金制</v>
      </c>
      <c r="Y7" s="64">
        <f>Y8</f>
        <v>0</v>
      </c>
      <c r="Z7" s="64">
        <f t="shared" ref="Z7:AH7" si="11">Z8</f>
        <v>0</v>
      </c>
      <c r="AA7" s="64">
        <f t="shared" si="11"/>
        <v>0</v>
      </c>
      <c r="AB7" s="64">
        <f t="shared" si="11"/>
        <v>0</v>
      </c>
      <c r="AC7" s="64">
        <f t="shared" si="11"/>
        <v>430.1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0</v>
      </c>
      <c r="BG7" s="64">
        <f t="shared" ref="BG7:BO7" si="14">BG8</f>
        <v>0</v>
      </c>
      <c r="BH7" s="64">
        <f t="shared" si="14"/>
        <v>0</v>
      </c>
      <c r="BI7" s="64">
        <f t="shared" si="14"/>
        <v>0</v>
      </c>
      <c r="BJ7" s="64">
        <f t="shared" si="14"/>
        <v>76.8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0</v>
      </c>
      <c r="BR7" s="65">
        <f t="shared" ref="BR7:BZ7" si="15">BR8</f>
        <v>0</v>
      </c>
      <c r="BS7" s="65">
        <f t="shared" si="15"/>
        <v>0</v>
      </c>
      <c r="BT7" s="65">
        <f t="shared" si="15"/>
        <v>0</v>
      </c>
      <c r="BU7" s="65">
        <f t="shared" si="15"/>
        <v>12195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124</v>
      </c>
      <c r="CC7" s="64" t="s">
        <v>124</v>
      </c>
      <c r="CD7" s="64" t="s">
        <v>124</v>
      </c>
      <c r="CE7" s="64" t="s">
        <v>124</v>
      </c>
      <c r="CF7" s="64" t="s">
        <v>124</v>
      </c>
      <c r="CG7" s="64" t="s">
        <v>124</v>
      </c>
      <c r="CH7" s="64" t="s">
        <v>124</v>
      </c>
      <c r="CI7" s="64" t="s">
        <v>124</v>
      </c>
      <c r="CJ7" s="64" t="s">
        <v>124</v>
      </c>
      <c r="CK7" s="64" t="s">
        <v>125</v>
      </c>
      <c r="CL7" s="61"/>
      <c r="CM7" s="63">
        <f>CM8</f>
        <v>0</v>
      </c>
      <c r="CN7" s="63">
        <f>CN8</f>
        <v>0</v>
      </c>
      <c r="CO7" s="64" t="s">
        <v>124</v>
      </c>
      <c r="CP7" s="64" t="s">
        <v>124</v>
      </c>
      <c r="CQ7" s="64" t="s">
        <v>124</v>
      </c>
      <c r="CR7" s="64" t="s">
        <v>124</v>
      </c>
      <c r="CS7" s="64" t="s">
        <v>124</v>
      </c>
      <c r="CT7" s="64" t="s">
        <v>124</v>
      </c>
      <c r="CU7" s="64" t="s">
        <v>124</v>
      </c>
      <c r="CV7" s="64" t="s">
        <v>124</v>
      </c>
      <c r="CW7" s="64" t="s">
        <v>124</v>
      </c>
      <c r="CX7" s="64" t="s">
        <v>125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239.1</v>
      </c>
      <c r="DL7" s="64">
        <f t="shared" ref="DL7:DT7" si="17">DL8</f>
        <v>239.1</v>
      </c>
      <c r="DM7" s="64">
        <f t="shared" si="17"/>
        <v>239.1</v>
      </c>
      <c r="DN7" s="64">
        <f t="shared" si="17"/>
        <v>239.1</v>
      </c>
      <c r="DO7" s="64">
        <f t="shared" si="17"/>
        <v>239.1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312037</v>
      </c>
      <c r="D8" s="67">
        <v>47</v>
      </c>
      <c r="E8" s="67">
        <v>14</v>
      </c>
      <c r="F8" s="67">
        <v>0</v>
      </c>
      <c r="G8" s="67">
        <v>2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42</v>
      </c>
      <c r="S8" s="69" t="s">
        <v>136</v>
      </c>
      <c r="T8" s="69" t="s">
        <v>137</v>
      </c>
      <c r="U8" s="70">
        <v>3689</v>
      </c>
      <c r="V8" s="70">
        <v>110</v>
      </c>
      <c r="W8" s="70">
        <v>100</v>
      </c>
      <c r="X8" s="69" t="s">
        <v>138</v>
      </c>
      <c r="Y8" s="71">
        <v>0</v>
      </c>
      <c r="Z8" s="71">
        <v>0</v>
      </c>
      <c r="AA8" s="71">
        <v>0</v>
      </c>
      <c r="AB8" s="71">
        <v>0</v>
      </c>
      <c r="AC8" s="71">
        <v>430.1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0</v>
      </c>
      <c r="BG8" s="71">
        <v>0</v>
      </c>
      <c r="BH8" s="71">
        <v>0</v>
      </c>
      <c r="BI8" s="71">
        <v>0</v>
      </c>
      <c r="BJ8" s="71">
        <v>76.8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0</v>
      </c>
      <c r="BR8" s="72">
        <v>0</v>
      </c>
      <c r="BS8" s="72">
        <v>0</v>
      </c>
      <c r="BT8" s="73">
        <v>0</v>
      </c>
      <c r="BU8" s="73">
        <v>12195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0</v>
      </c>
      <c r="CN8" s="70">
        <v>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239.1</v>
      </c>
      <c r="DL8" s="71">
        <v>239.1</v>
      </c>
      <c r="DM8" s="71">
        <v>239.1</v>
      </c>
      <c r="DN8" s="71">
        <v>239.1</v>
      </c>
      <c r="DO8" s="71">
        <v>239.1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