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iwagakik\Desktop\【経営比較分析表】2019_312037\"/>
    </mc:Choice>
  </mc:AlternateContent>
  <xr:revisionPtr revIDLastSave="0" documentId="13_ncr:1_{22361FA0-8701-4785-8D74-3A1C21F5CCD8}" xr6:coauthVersionLast="36" xr6:coauthVersionMax="36" xr10:uidLastSave="{00000000-0000-0000-0000-000000000000}"/>
  <workbookProtection workbookAlgorithmName="SHA-512" workbookHashValue="g+nr6FkN9pISa/HI4qvagbayGDYsN6DzkRNRtiOoBZ1l+dgnwDy/k+SY7mMo31qyVWzmzgb+RY0Ukt53aIx79g==" workbookSaltValue="sVKw6VfGHrywCedv6IGNEg==" workbookSpinCount="100000" lockStructure="1"/>
  <bookViews>
    <workbookView xWindow="0" yWindow="0" windowWidth="21600" windowHeight="94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P10" i="4"/>
  <c r="I10" i="4"/>
  <c r="AT8" i="4"/>
  <c r="W8" i="4"/>
  <c r="P8" i="4"/>
  <c r="I8" i="4"/>
  <c r="B6"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<sst xmlns="http://schemas.openxmlformats.org/spreadsheetml/2006/main" count="241" uniqueCount="121">
  <si>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</si>
  <si>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</si>
  <si>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</si>
  <si>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</si>
  <si>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</si>
  <si>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</si>
  <si>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</si>
  <si>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</si>
  <si>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</si>
  <si>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</si>
  <si>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</si>
  <si>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</si>
  <si>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</si>
  <si>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</si>
  <si>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</si>
  <si>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</si>
  <si>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</si>
  <si>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</si>
  <si>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</si>
  <si>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</si>
  <si>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</si>
  <si>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</si>
  <si>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</si>
  <si>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</si>
  <si>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</si>
  <si>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</si>
  <si>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</si>
  <si>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</si>
  <si>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</si>
  <si>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</si>
  <si>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</si>
  <si>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</si>
  <si>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</si>
  <si>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</si>
  <si>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</si>
  <si>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</si>
  <si>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</si>
  <si>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</si>
  <si>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</si>
  <si>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</si>
  <si>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</si>
  <si>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</si>
  <si>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</si>
  <si>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</si>
  <si>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</si>
  <si>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</si>
  <si>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</si>
  <si>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</si>
  <si>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</si>
  <si>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</si>
  <si>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</si>
  <si>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</si>
  <si>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</si>
  <si>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</si>
  <si>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</si>
  <si>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</si>
  <si>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</si>
  <si>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</si>
  <si>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</si>
  <si>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</si>
  <si>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</si>
  <si>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</si>
  <si>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</si>
  <si>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</si>
  <si>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</si>
  <si>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</si>
  <si>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</si>
  <si>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</si>
  <si>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</si>
  <si>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</si>
  <si>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</si>
  <si>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</si>
  <si>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</si>
  <si>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</si>
  <si>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</si>
  <si>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</si>
  <si>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</si>
  <si>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</si>
  <si>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</si>
  <si>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</si>
  <si>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</si>
  <si>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</si>
  <si>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</si>
  <si>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</si>
  <si>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</si>
  <si>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</si>
  <si>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</si>
  <si>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</si>
  <si>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</si>
  <si>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</si>
  <si>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</si>
  <si>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</si>
  <si>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</si>
  <si>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</si>
  <si>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</si>
  <si>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</si>
  <si>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</si>
  <si>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</si>
  <si>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</si>
  <si>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</si>
  <si>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</si>
  <si>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</si>
  <si>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</si>
  <si>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</si>
  <si>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</si>
  <si>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</si>
  <si>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</si>
  <si>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</si>
  <si>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</si>
  <si>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</si>
  <si>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</si>
  <si>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</si>
  <si>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</si>
  <si>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</si>
  <si>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</si>
  <si>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</si>
  <si>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</si>
  <si>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</si>
  <si>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について、これまで、管渠破損の際には細かな補修で対応してきていたが、昭和後半に整備した管渠が間もなく耐用年数を迎えるため、計画的な更新事業の検討が必要である。管渠更新にあたっては、下水道台帳や現在作成中のストックマネジメント計画も活用し、優先順位をつけて行うこととする。</t>
    <rPh sb="1" eb="3">
      <t>カンキョ</t>
    </rPh>
    <rPh sb="3" eb="5">
      <t>カイゼン</t>
    </rPh>
    <rPh sb="5" eb="6">
      <t>リツ</t>
    </rPh>
    <rPh sb="96" eb="99">
      <t>ゲスイドウ</t>
    </rPh>
    <rPh sb="99" eb="101">
      <t>ダイチョウ</t>
    </rPh>
    <phoneticPr fontId="5"/>
  </si>
  <si>
    <t>　経費回収率以外は近年改善傾向にある。経費回収率については、令和元年10月に行った使用料改定により、今後改善が見込まれるが、一定期間経過後は人口減による使用料収入の減が見込まれる。
　今後、必要とされる管渠更新事業費、近年多発する集中豪雨等への対策事業費等、多額の投資が必要となり、経営状況の悪化が懸念される。
　今後の施設更新が過度な投資とならないよう、現在策定中であるストックマネジメント計画を活用する等、十分に検討するとともに、維持管理経費の削減に努める。</t>
    <rPh sb="1" eb="6">
      <t>ケイヒカイシュウリツ</t>
    </rPh>
    <rPh sb="6" eb="8">
      <t>イガイ</t>
    </rPh>
    <rPh sb="19" eb="21">
      <t>ケイヒ</t>
    </rPh>
    <rPh sb="21" eb="24">
      <t>カイシュウリツ</t>
    </rPh>
    <rPh sb="50" eb="52">
      <t>コンゴ</t>
    </rPh>
    <rPh sb="52" eb="54">
      <t>カイゼン</t>
    </rPh>
    <rPh sb="55" eb="57">
      <t>ミコ</t>
    </rPh>
    <phoneticPr fontId="5"/>
  </si>
  <si>
    <t>①収益的収支比率は、主に企業債元利償還金の減に伴い、比率が改善した。元利償還金は今後も逓減を見込むが、併せて使用料収入の確保、維持管理業務の見直し等による費用の減を図るなど、経費回収率の改善に取り組む必要がある。令和元年度はストックマネジメント計画策定業務に費用を要したため減少している。
④企業債残高対事業規模比率は、毎年度の企業債償還額を超えないよう借入れしているため、今後も地方債残高は逓減を見込む。類似団体よりも比率は低いが、管渠更新時期を間もなく迎えるため、緊急性等を考慮し、過剰投資とならないよう検討が必要。
⑤経費回収率と⑥汚水処理原価は、近年、経費回収率、汚水処理原価とも、元利償還額は減少傾向にあるが、平成28年度から企業会計適用移行経費や平成30年度に不明水対策として汚水管渠の調査・改修費用、令和元年度にはストックマネジメント計画策定業務など特別な支出を計上したことから汚水処理原価が増となった。しかし、令和元年10月に使用料を改定を行ったことから、次年度の経費回収率においては、一定の改善が図られるものと思われる。
⑧水洗化率は、下水道未接続世帯の多くが高齢者単独世帯であり、今後の大幅な新規利用者数の増は見込めない。平成30年度の数値の向上は、集計方法を見直したため。</t>
    <rPh sb="106" eb="111">
      <t>レイワモトネンド</t>
    </rPh>
    <rPh sb="122" eb="128">
      <t>ケイカクサクテイギョウム</t>
    </rPh>
    <rPh sb="129" eb="131">
      <t>ヒヨウ</t>
    </rPh>
    <rPh sb="132" eb="133">
      <t>ヨウ</t>
    </rPh>
    <rPh sb="137" eb="139">
      <t>ゲンショウ</t>
    </rPh>
    <rPh sb="178" eb="180">
      <t>カリイレ</t>
    </rPh>
    <rPh sb="264" eb="269">
      <t>ケイヒカイシュウリツ</t>
    </rPh>
    <rPh sb="279" eb="281">
      <t>キンネン</t>
    </rPh>
    <rPh sb="282" eb="284">
      <t>ケイヒ</t>
    </rPh>
    <rPh sb="284" eb="287">
      <t>カイシュウリツ</t>
    </rPh>
    <rPh sb="430" eb="431">
      <t>オコナ</t>
    </rPh>
    <rPh sb="442" eb="444">
      <t>ケイヒ</t>
    </rPh>
    <rPh sb="444" eb="447">
      <t>カイシュウリツ</t>
    </rPh>
    <rPh sb="459" eb="460">
      <t>ハカ</t>
    </rPh>
    <rPh sb="466" eb="467">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</si>
</sst>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7.0000000000000007E-2</c:v>
                </c:pt>
                <c:pt idx="2">
                  <c:v>0.36</c:v>
                </c:pt>
                <c:pt idx="3">
                  <c:v>0.05</c:v>
                </c:pt>
                <c:pt idx="4">
                  <c:v>0.03</c:v>
                </c:pt>
              </c:numCache>
            </c:numRef>
          </c:val>
          <c:extLst>
            <c:ext xmlns:c16="http://schemas.microsoft.com/office/drawing/2014/chart" uri="{C3380CC4-5D6E-409C-BE32-E72D297353CC}">
              <c16:uniqueId val="{00000000-247D-440D-B35E-FA7EF7360D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247D-440D-B35E-FA7EF7360D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F8-4F55-9C27-CCC0C59284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79F8-4F55-9C27-CCC0C59284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85.07</c:v>
                </c:pt>
                <c:pt idx="1">
                  <c:v>85.24</c:v>
                </c:pt>
                <c:pt idx="2">
                  <c:v>85.54</c:v>
                </c:pt>
                <c:pt idx="3">
                  <c:v>88.02</c:v>
                </c:pt>
                <c:pt idx="4">
                  <c:v>88.04</c:v>
                </c:pt>
              </c:numCache>
            </c:numRef>
          </c:val>
          <c:extLst>
            <c:ext xmlns:c16="http://schemas.microsoft.com/office/drawing/2014/chart" uri="{C3380CC4-5D6E-409C-BE32-E72D297353CC}">
              <c16:uniqueId val="{00000000-141E-4D68-B288-9829676488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141E-4D68-B288-9829676488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67.709999999999994</c:v>
                </c:pt>
                <c:pt idx="1">
                  <c:v>68.5</c:v>
                </c:pt>
                <c:pt idx="2">
                  <c:v>69.16</c:v>
                </c:pt>
                <c:pt idx="3">
                  <c:v>72.290000000000006</c:v>
                </c:pt>
                <c:pt idx="4">
                  <c:v>68.77</c:v>
                </c:pt>
              </c:numCache>
            </c:numRef>
          </c:val>
          <c:extLst>
            <c:ext xmlns:c16="http://schemas.microsoft.com/office/drawing/2014/chart" uri="{C3380CC4-5D6E-409C-BE32-E72D297353CC}">
              <c16:uniqueId val="{00000000-6FC4-4421-A736-273E4C08E3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C4-4421-A736-273E4C08E3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62-40D1-9EFE-7855CDDA79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62-40D1-9EFE-7855CDDA79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B-4981-B603-6D33000070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B-4981-B603-6D33000070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71-4907-BF37-4CDB3DB88C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71-4907-BF37-4CDB3DB88C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09-439D-BC81-3A33C314E3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9-439D-BC81-3A33C314E3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770.13</c:v>
                </c:pt>
                <c:pt idx="1">
                  <c:v>699.9</c:v>
                </c:pt>
                <c:pt idx="2">
                  <c:v>630.02</c:v>
                </c:pt>
                <c:pt idx="3">
                  <c:v>386.82</c:v>
                </c:pt>
                <c:pt idx="4">
                  <c:v>445.75</c:v>
                </c:pt>
              </c:numCache>
            </c:numRef>
          </c:val>
          <c:extLst>
            <c:ext xmlns:c16="http://schemas.microsoft.com/office/drawing/2014/chart" uri="{C3380CC4-5D6E-409C-BE32-E72D297353CC}">
              <c16:uniqueId val="{00000000-D938-4619-8156-6FB1706838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D938-4619-8156-6FB1706838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88.52</c:v>
                </c:pt>
                <c:pt idx="1">
                  <c:v>89.61</c:v>
                </c:pt>
                <c:pt idx="2">
                  <c:v>94.77</c:v>
                </c:pt>
                <c:pt idx="3">
                  <c:v>89.73</c:v>
                </c:pt>
                <c:pt idx="4">
                  <c:v>86.67</c:v>
                </c:pt>
              </c:numCache>
            </c:numRef>
          </c:val>
          <c:extLst>
            <c:ext xmlns:c16="http://schemas.microsoft.com/office/drawing/2014/chart" uri="{C3380CC4-5D6E-409C-BE32-E72D297353CC}">
              <c16:uniqueId val="{00000000-FE1B-4925-9F9B-B568F0958D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FE1B-4925-9F9B-B568F0958D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216.21</c:v>
                </c:pt>
                <c:pt idx="1">
                  <c:v>214.29</c:v>
                </c:pt>
                <c:pt idx="2">
                  <c:v>202.39</c:v>
                </c:pt>
                <c:pt idx="3">
                  <c:v>214.56</c:v>
                </c:pt>
                <c:pt idx="4">
                  <c:v>206.85</c:v>
                </c:pt>
              </c:numCache>
            </c:numRef>
          </c:val>
          <c:extLst>
            <c:ext xmlns:c16="http://schemas.microsoft.com/office/drawing/2014/chart" uri="{C3380CC4-5D6E-409C-BE32-E72D297353CC}">
              <c16:uniqueId val="{00000000-1591-4857-AC65-435273E1ED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1591-4857-AC65-435273E1ED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倉吉市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46731</v>
      </c>
      <c r="AM8" s="69"/>
      <c r="AN8" s="69"/>
      <c r="AO8" s="69"/>
      <c r="AP8" s="69"/>
      <c r="AQ8" s="69"/>
      <c r="AR8" s="69"/>
      <c r="AS8" s="69"/>
      <c r="AT8" s="68">
        <f>データ!T6</f>
        <v>272.06</v>
      </c>
      <c r="AU8" s="68"/>
      <c r="AV8" s="68"/>
      <c r="AW8" s="68"/>
      <c r="AX8" s="68"/>
      <c r="AY8" s="68"/>
      <c r="AZ8" s="68"/>
      <c r="BA8" s="68"/>
      <c r="BB8" s="68">
        <f>データ!U6</f>
        <v>171.77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75.44</v>
      </c>
      <c r="Q10" s="68"/>
      <c r="R10" s="68"/>
      <c r="S10" s="68"/>
      <c r="T10" s="68"/>
      <c r="U10" s="68"/>
      <c r="V10" s="68"/>
      <c r="W10" s="68">
        <f>データ!Q6</f>
        <v>96.88</v>
      </c>
      <c r="X10" s="68"/>
      <c r="Y10" s="68"/>
      <c r="Z10" s="68"/>
      <c r="AA10" s="68"/>
      <c r="AB10" s="68"/>
      <c r="AC10" s="68"/>
      <c r="AD10" s="69">
        <f>データ!R6</f>
        <v>3531</v>
      </c>
      <c r="AE10" s="69"/>
      <c r="AF10" s="69"/>
      <c r="AG10" s="69"/>
      <c r="AH10" s="69"/>
      <c r="AI10" s="69"/>
      <c r="AJ10" s="69"/>
      <c r="AK10" s="2"/>
      <c r="AL10" s="69">
        <f>データ!V6</f>
        <v>35062</v>
      </c>
      <c r="AM10" s="69"/>
      <c r="AN10" s="69"/>
      <c r="AO10" s="69"/>
      <c r="AP10" s="69"/>
      <c r="AQ10" s="69"/>
      <c r="AR10" s="69"/>
      <c r="AS10" s="69"/>
      <c r="AT10" s="68">
        <f>データ!W6</f>
        <v>10.81</v>
      </c>
      <c r="AU10" s="68"/>
      <c r="AV10" s="68"/>
      <c r="AW10" s="68"/>
      <c r="AX10" s="68"/>
      <c r="AY10" s="68"/>
      <c r="AZ10" s="68"/>
      <c r="BA10" s="68"/>
      <c r="BB10" s="68">
        <f>データ!X6</f>
        <v>3243.48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urrpJ45dot23vXRwTzTkLCaFVWZGyyPdFg7CK4nXBG8wXCh6SMJYHGuuNXGPlyD2SxVgIFNOIWSTFSbhHbmIbw==" saltValue="yi38IgvODLDM3RoOwLXs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312037</v>
      </c>
      <c r="D6" s="33">
        <f t="shared" si="3"/>
        <v>47</v>
      </c>
      <c r="E6" s="33">
        <f t="shared" si="3"/>
        <v>17</v>
      </c>
      <c r="F6" s="33">
        <f t="shared" si="3"/>
        <v>1</v>
      </c>
      <c r="G6" s="33">
        <f t="shared" si="3"/>
        <v>0</v>
      </c>
      <c r="H6" s="33" t="str">
        <f t="shared" si="3"/>
        <v>鳥取県　倉吉市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75.44</v>
      </c>
      <c r="Q6" s="34">
        <f t="shared" si="3"/>
        <v>96.88</v>
      </c>
      <c r="R6" s="34">
        <f t="shared" si="3"/>
        <v>3531</v>
      </c>
      <c r="S6" s="34">
        <f t="shared" si="3"/>
        <v>46731</v>
      </c>
      <c r="T6" s="34">
        <f t="shared" si="3"/>
        <v>272.06</v>
      </c>
      <c r="U6" s="34">
        <f t="shared" si="3"/>
        <v>171.77</v>
      </c>
      <c r="V6" s="34">
        <f t="shared" si="3"/>
        <v>35062</v>
      </c>
      <c r="W6" s="34">
        <f t="shared" si="3"/>
        <v>10.81</v>
      </c>
      <c r="X6" s="34">
        <f t="shared" si="3"/>
        <v>3243.48</v>
      </c>
      <c r="Y6" s="35">
        <f>IF(Y7="",NA(),Y7)</f>
        <v>67.709999999999994</v>
      </c>
      <c r="Z6" s="35">
        <f t="shared" ref="Z6:AH6" si="4">IF(Z7="",NA(),Z7)</f>
        <v>68.5</v>
      </c>
      <c r="AA6" s="35">
        <f t="shared" si="4"/>
        <v>69.16</v>
      </c>
      <c r="AB6" s="35">
        <f t="shared" si="4"/>
        <v>72.290000000000006</v>
      </c>
      <c r="AC6" s="35">
        <f t="shared" si="4"/>
        <v>68.77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770.13</v>
      </c>
      <c r="BG6" s="35">
        <f t="shared" ref="BG6:BO6" si="7">IF(BG7="",NA(),BG7)</f>
        <v>699.9</v>
      </c>
      <c r="BH6" s="35">
        <f t="shared" si="7"/>
        <v>630.02</v>
      </c>
      <c r="BI6" s="35">
        <f t="shared" si="7"/>
        <v>386.82</v>
      </c>
      <c r="BJ6" s="35">
        <f t="shared" si="7"/>
        <v>445.75</v>
      </c>
      <c r="BK6" s="35">
        <f t="shared" si="7"/>
        <v>848.31</v>
      </c>
      <c r="BL6" s="35">
        <f t="shared" si="7"/>
        <v>774.99</v>
      </c>
      <c r="BM6" s="35">
        <f t="shared" si="7"/>
        <v>799.41</v>
      </c>
      <c r="BN6" s="35">
        <f t="shared" si="7"/>
        <v>820.36</v>
      </c>
      <c r="BO6" s="35">
        <f t="shared" si="7"/>
        <v>847.44</v>
      </c>
      <c r="BP6" s="34" t="str">
        <f>IF(BP7="","",IF(BP7="-","【-】","【"&amp;SUBSTITUTE(TEXT(BP7,"#,##0.00"),"-","△")&amp;"】"))</f>
        <v>【682.51】</v>
      </c>
      <c r="BQ6" s="35">
        <f>IF(BQ7="",NA(),BQ7)</f>
        <v>88.52</v>
      </c>
      <c r="BR6" s="35">
        <f t="shared" ref="BR6:BZ6" si="8">IF(BR7="",NA(),BR7)</f>
        <v>89.61</v>
      </c>
      <c r="BS6" s="35">
        <f t="shared" si="8"/>
        <v>94.77</v>
      </c>
      <c r="BT6" s="35">
        <f t="shared" si="8"/>
        <v>89.73</v>
      </c>
      <c r="BU6" s="35">
        <f t="shared" si="8"/>
        <v>86.67</v>
      </c>
      <c r="BV6" s="35">
        <f t="shared" si="8"/>
        <v>94.38</v>
      </c>
      <c r="BW6" s="35">
        <f t="shared" si="8"/>
        <v>96.57</v>
      </c>
      <c r="BX6" s="35">
        <f t="shared" si="8"/>
        <v>96.54</v>
      </c>
      <c r="BY6" s="35">
        <f t="shared" si="8"/>
        <v>95.4</v>
      </c>
      <c r="BZ6" s="35">
        <f t="shared" si="8"/>
        <v>94.69</v>
      </c>
      <c r="CA6" s="34" t="str">
        <f>IF(CA7="","",IF(CA7="-","【-】","【"&amp;SUBSTITUTE(TEXT(CA7,"#,##0.00"),"-","△")&amp;"】"))</f>
        <v>【100.34】</v>
      </c>
      <c r="CB6" s="35">
        <f>IF(CB7="",NA(),CB7)</f>
        <v>216.21</v>
      </c>
      <c r="CC6" s="35">
        <f t="shared" ref="CC6:CK6" si="9">IF(CC7="",NA(),CC7)</f>
        <v>214.29</v>
      </c>
      <c r="CD6" s="35">
        <f t="shared" si="9"/>
        <v>202.39</v>
      </c>
      <c r="CE6" s="35">
        <f t="shared" si="9"/>
        <v>214.56</v>
      </c>
      <c r="CF6" s="35">
        <f t="shared" si="9"/>
        <v>206.85</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85.07</v>
      </c>
      <c r="CY6" s="35">
        <f t="shared" ref="CY6:DG6" si="11">IF(CY7="",NA(),CY7)</f>
        <v>85.24</v>
      </c>
      <c r="CZ6" s="35">
        <f t="shared" si="11"/>
        <v>85.54</v>
      </c>
      <c r="DA6" s="35">
        <f t="shared" si="11"/>
        <v>88.02</v>
      </c>
      <c r="DB6" s="35">
        <f t="shared" si="11"/>
        <v>88.04</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7.0000000000000007E-2</v>
      </c>
      <c r="EG6" s="35">
        <f t="shared" si="14"/>
        <v>0.36</v>
      </c>
      <c r="EH6" s="35">
        <f t="shared" si="14"/>
        <v>0.05</v>
      </c>
      <c r="EI6" s="35">
        <f t="shared" si="14"/>
        <v>0.03</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312037</v>
      </c>
      <c r="D7" s="37">
        <v>47</v>
      </c>
      <c r="E7" s="37">
        <v>17</v>
      </c>
      <c r="F7" s="37">
        <v>1</v>
      </c>
      <c r="G7" s="37">
        <v>0</v>
      </c>
      <c r="H7" s="37" t="s">
        <v>99</v>
      </c>
      <c r="I7" s="37" t="s">
        <v>100</v>
      </c>
      <c r="J7" s="37" t="s">
        <v>101</v>
      </c>
      <c r="K7" s="37" t="s">
        <v>102</v>
      </c>
      <c r="L7" s="37" t="s">
        <v>103</v>
      </c>
      <c r="M7" s="37" t="s">
        <v>104</v>
      </c>
      <c r="N7" s="38" t="s">
        <v>105</v>
      </c>
      <c r="O7" s="38" t="s">
        <v>106</v>
      </c>
      <c r="P7" s="38">
        <v>75.44</v>
      </c>
      <c r="Q7" s="38">
        <v>96.88</v>
      </c>
      <c r="R7" s="38">
        <v>3531</v>
      </c>
      <c r="S7" s="38">
        <v>46731</v>
      </c>
      <c r="T7" s="38">
        <v>272.06</v>
      </c>
      <c r="U7" s="38">
        <v>171.77</v>
      </c>
      <c r="V7" s="38">
        <v>35062</v>
      </c>
      <c r="W7" s="38">
        <v>10.81</v>
      </c>
      <c r="X7" s="38">
        <v>3243.48</v>
      </c>
      <c r="Y7" s="38">
        <v>67.709999999999994</v>
      </c>
      <c r="Z7" s="38">
        <v>68.5</v>
      </c>
      <c r="AA7" s="38">
        <v>69.16</v>
      </c>
      <c r="AB7" s="38">
        <v>72.290000000000006</v>
      </c>
      <c r="AC7" s="38">
        <v>68.77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770.13</v>
      </c>
      <c r="BG7" s="38">
        <v>699.9</v>
      </c>
      <c r="BH7" s="38">
        <v>630.02</v>
      </c>
      <c r="BI7" s="38">
        <v>386.82</v>
      </c>
      <c r="BJ7" s="38">
        <v>445.75</v>
      </c>
      <c r="BK7" s="38">
        <v>848.31</v>
      </c>
      <c r="BL7" s="38">
        <v>774.99</v>
      </c>
      <c r="BM7" s="38">
        <v>799.41</v>
      </c>
      <c r="BN7" s="38">
        <v>820.36</v>
      </c>
      <c r="BO7" s="38">
        <v>847.44</v>
      </c>
      <c r="BP7" s="38">
        <v>682.51</v>
      </c>
      <c r="BQ7" s="38">
        <v>88.52</v>
      </c>
      <c r="BR7" s="38">
        <v>89.61</v>
      </c>
      <c r="BS7" s="38">
        <v>94.77</v>
      </c>
      <c r="BT7" s="38">
        <v>89.73</v>
      </c>
      <c r="BU7" s="38">
        <v>86.67</v>
      </c>
      <c r="BV7" s="38">
        <v>94.38</v>
      </c>
      <c r="BW7" s="38">
        <v>96.57</v>
      </c>
      <c r="BX7" s="38">
        <v>96.54</v>
      </c>
      <c r="BY7" s="38">
        <v>95.4</v>
      </c>
      <c r="BZ7" s="38">
        <v>94.69</v>
      </c>
      <c r="CA7" s="38">
        <v>100.34</v>
      </c>
      <c r="CB7" s="38">
        <v>216.21</v>
      </c>
      <c r="CC7" s="38">
        <v>214.29</v>
      </c>
      <c r="CD7" s="38">
        <v>202.39</v>
      </c>
      <c r="CE7" s="38">
        <v>214.56</v>
      </c>
      <c r="CF7" s="38">
        <v>206.85</v>
      </c>
      <c r="CG7" s="38">
        <v>165.45</v>
      </c>
      <c r="CH7" s="38">
        <v>161.54</v>
      </c>
      <c r="CI7" s="38">
        <v>162.81</v>
      </c>
      <c r="CJ7" s="38">
        <v>163.19999999999999</v>
      </c>
      <c r="CK7" s="38">
        <v>159.78</v>
      </c>
      <c r="CL7" s="38">
        <v>136.15</v>
      </c>
      <c r="CM7" s="38" t="s">
        <v>105</v>
      </c>
      <c r="CN7" s="38" t="s">
        <v>105</v>
      </c>
      <c r="CO7" s="38" t="s">
        <v>105</v>
      </c>
      <c r="CP7" s="38" t="s">
        <v>105</v>
      </c>
      <c r="CQ7" s="38" t="s">
        <v>105</v>
      </c>
      <c r="CR7" s="38">
        <v>65.62</v>
      </c>
      <c r="CS7" s="38">
        <v>64.67</v>
      </c>
      <c r="CT7" s="38">
        <v>64.959999999999994</v>
      </c>
      <c r="CU7" s="38">
        <v>65.040000000000006</v>
      </c>
      <c r="CV7" s="38">
        <v>68.31</v>
      </c>
      <c r="CW7" s="38">
        <v>59.64</v>
      </c>
      <c r="CX7" s="38">
        <v>85.07</v>
      </c>
      <c r="CY7" s="38">
        <v>85.24</v>
      </c>
      <c r="CZ7" s="38">
        <v>85.54</v>
      </c>
      <c r="DA7" s="38">
        <v>88.02</v>
      </c>
      <c r="DB7" s="38">
        <v>88.04</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7.0000000000000007E-2</v>
      </c>
      <c r="EG7" s="38">
        <v>0.36</v>
      </c>
      <c r="EH7" s="38">
        <v>0.05</v>
      </c>
      <c r="EI7" s="38">
        <v>0.03</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